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FLUXO DE CAIXA 2010" sheetId="1" r:id="rId1"/>
  </sheets>
  <definedNames>
    <definedName name="Excel_BuiltIn__FilterDatabase_14">#REF!</definedName>
    <definedName name="Excel_BuiltIn__FilterDatabase_13">#REF!</definedName>
    <definedName name="Excel_BuiltIn__FilterDatabase_15">#REF!</definedName>
    <definedName name="Excel_BuiltIn__FilterDatabase_11">#REF!</definedName>
    <definedName name="Excel_BuiltIn__FilterDatabase_1">#REF!</definedName>
    <definedName name="Excel_BuiltIn__FilterDatabase_1_2">#REF!</definedName>
    <definedName name="Excel_BuiltIn__FilterDatabase_10">#REF!</definedName>
    <definedName name="Excel_BuiltIn__FilterDatabase_11_14">#REF!</definedName>
    <definedName name="Excel_BuiltIn__FilterDatabase_11_1">#REF!</definedName>
    <definedName name="Excel_BuiltIn__FilterDatabase_11_1_14">#REF!</definedName>
    <definedName name="Excel_BuiltIn__FilterDatabase_11_1_1">#REF!</definedName>
    <definedName name="Excel_BuiltIn__FilterDatabase_12_15">#REF!</definedName>
    <definedName name="Excel_BuiltIn__FilterDatabase_12">#REF!</definedName>
    <definedName name="Excel_BuiltIn__FilterDatabase_12_1_15">#REF!</definedName>
    <definedName name="Excel_BuiltIn__FilterDatabase_12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4_11_14">#REF!</definedName>
    <definedName name="Excel_BuiltIn__FilterDatabase_4_1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5_1_12_15">#REF!</definedName>
    <definedName name="Excel_BuiltIn__FilterDatabase_5_1_12">#REF!</definedName>
    <definedName name="Excel_BuiltIn__FilterDatabase_6">#REF!</definedName>
    <definedName name="Excel_BuiltIn__FilterDatabase_8">#REF!</definedName>
    <definedName name="Excel_BuiltIn__FilterDatabase_8_1">#REF!</definedName>
    <definedName name="Excel_BuiltIn__FilterDatabase_8_11_14">#REF!</definedName>
    <definedName name="Excel_BuiltIn__FilterDatabase_8_11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<sst xmlns="http://schemas.openxmlformats.org/spreadsheetml/2006/main" count="60" uniqueCount="60">
  <si>
    <t>FLUXO DE CAIXA - 2010</t>
  </si>
  <si>
    <t>DISCRIMINAÇÃO</t>
  </si>
  <si>
    <t>ABRIL/2010</t>
  </si>
  <si>
    <t>MAIO/2010</t>
  </si>
  <si>
    <t>JUNHO/2010</t>
  </si>
  <si>
    <t>JULHO/2010</t>
  </si>
  <si>
    <t>AGOSTO/2010</t>
  </si>
  <si>
    <t>Saldo Inicial</t>
  </si>
  <si>
    <t>Recebimentos</t>
  </si>
  <si>
    <t>Associados</t>
  </si>
  <si>
    <t>Feirantes</t>
  </si>
  <si>
    <t>Aluguel do Salão</t>
  </si>
  <si>
    <t>Receitas Diversas</t>
  </si>
  <si>
    <t>Arrendamento do BAR</t>
  </si>
  <si>
    <t>Adiantamento de Salários</t>
  </si>
  <si>
    <t>Desembolsos</t>
  </si>
  <si>
    <t>Convênios</t>
  </si>
  <si>
    <t>Gastos com Eventos</t>
  </si>
  <si>
    <t>Despesas de Pessoal</t>
  </si>
  <si>
    <t>Salários</t>
  </si>
  <si>
    <t>Alimentação</t>
  </si>
  <si>
    <t>Transporte</t>
  </si>
  <si>
    <t>Férias</t>
  </si>
  <si>
    <t>INSS</t>
  </si>
  <si>
    <t>FGTS</t>
  </si>
  <si>
    <t>Contribuição Sindical</t>
  </si>
  <si>
    <t>Despesas Administrativas</t>
  </si>
  <si>
    <t>Assistência Médica</t>
  </si>
  <si>
    <t>Telefone</t>
  </si>
  <si>
    <t>Energia</t>
  </si>
  <si>
    <t>Material de Escritório</t>
  </si>
  <si>
    <t>Assessoria Contábil</t>
  </si>
  <si>
    <t>Material de Expediente</t>
  </si>
  <si>
    <t>Material Esportivo</t>
  </si>
  <si>
    <t>Internet</t>
  </si>
  <si>
    <t>Assessoria Jurídica</t>
  </si>
  <si>
    <t>Serviços Contratados</t>
  </si>
  <si>
    <t>Manutenção e Reparo</t>
  </si>
  <si>
    <t>Despesa com Cartório</t>
  </si>
  <si>
    <t>Higiene e Limpeza</t>
  </si>
  <si>
    <t>Uso e Consumo</t>
  </si>
  <si>
    <t>Fardamento</t>
  </si>
  <si>
    <t>Impostos e Taxas diversas</t>
  </si>
  <si>
    <t>Diversas</t>
  </si>
  <si>
    <t>Despesas Tributárias</t>
  </si>
  <si>
    <t>PIS s/ Folha de Pagamento</t>
  </si>
  <si>
    <t>IRRF - Cooperativas</t>
  </si>
  <si>
    <t>Despesas Financeiras</t>
  </si>
  <si>
    <t>Despesa Bancária</t>
  </si>
  <si>
    <t>Investimentos</t>
  </si>
  <si>
    <t>Instalações</t>
  </si>
  <si>
    <t>Saldo Final</t>
  </si>
  <si>
    <t>Ednardo Moraes da Costa</t>
  </si>
  <si>
    <t>Emanuel Almeida Silva</t>
  </si>
  <si>
    <t>Presidente</t>
  </si>
  <si>
    <t>Diretor Financeiro</t>
  </si>
  <si>
    <t>Marcelo de Aquino Nogueira</t>
  </si>
  <si>
    <t>Maria Auxiliadora de Oliveira Romcy</t>
  </si>
  <si>
    <t>Vice-Presidente</t>
  </si>
  <si>
    <t>Diretor Tesoureiro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</si>
</sst>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M/YYYY"/>
    <numFmt numFmtId="167" formatCode="#,##0.0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5" fontId="2" fillId="3" borderId="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4" borderId="1" xfId="0" applyFont="1" applyFill="1" applyBorder="1" applyAlignment="1">
      <alignment/>
    </xf>
    <xf numFmtId="167" fontId="2" fillId="4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4" borderId="1" xfId="0" applyNumberFormat="1" applyFill="1" applyBorder="1" applyAlignment="1">
      <alignment/>
    </xf>
    <xf numFmtId="164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 horizontal="right"/>
    </xf>
    <xf numFmtId="164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114300</xdr:rowOff>
    </xdr:from>
    <xdr:to>
      <xdr:col>2</xdr:col>
      <xdr:colOff>1590675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4300"/>
          <a:ext cx="15430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79"/>
  <sheetViews>
    <sheetView tabSelected="1" zoomScale="110" zoomScaleNormal="110" workbookViewId="0" topLeftCell="A1">
      <selection activeCell="A34" sqref="A34"/>
    </sheetView>
  </sheetViews>
  <sheetFormatPr defaultColWidth="9.140625" defaultRowHeight="16.5" customHeight="1"/>
  <cols>
    <col min="1" max="2" width="5.28125" style="0" customWidth="1"/>
    <col min="3" max="3" width="37.8515625" style="0" customWidth="1"/>
    <col min="4" max="9" width="0" style="0" hidden="1" customWidth="1"/>
    <col min="10" max="10" width="18.00390625" style="0" customWidth="1"/>
    <col min="12" max="12" width="18.00390625" style="0" customWidth="1"/>
  </cols>
  <sheetData>
    <row r="4" ht="12.75" customHeight="1" hidden="1"/>
    <row r="6" spans="3:12" ht="16.5" customHeight="1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</row>
    <row r="8" spans="3:12" ht="16.5" customHeight="1">
      <c r="C8" s="2" t="s">
        <v>1</v>
      </c>
      <c r="D8" s="3" t="s">
        <v>2</v>
      </c>
      <c r="E8" s="3"/>
      <c r="F8" s="3" t="s">
        <v>3</v>
      </c>
      <c r="G8" s="3"/>
      <c r="H8" s="3" t="s">
        <v>4</v>
      </c>
      <c r="I8" s="3"/>
      <c r="J8" s="3" t="s">
        <v>5</v>
      </c>
      <c r="K8" s="3"/>
      <c r="L8" s="3" t="s">
        <v>6</v>
      </c>
    </row>
    <row r="9" spans="4:12" ht="16.5" customHeight="1">
      <c r="D9" s="4"/>
      <c r="E9" s="4"/>
      <c r="F9" s="4"/>
      <c r="G9" s="4"/>
      <c r="H9" s="4"/>
      <c r="I9" s="4"/>
      <c r="J9" s="4"/>
      <c r="K9" s="4"/>
      <c r="L9" s="4"/>
    </row>
    <row r="10" spans="3:12" ht="16.5" customHeight="1">
      <c r="C10" s="5" t="s">
        <v>7</v>
      </c>
      <c r="D10" s="6">
        <v>55219.31</v>
      </c>
      <c r="E10" s="6"/>
      <c r="F10" s="6">
        <f>D71</f>
        <v>65930.28000000001</v>
      </c>
      <c r="G10" s="6"/>
      <c r="H10" s="6">
        <f>F71</f>
        <v>75332.59000000001</v>
      </c>
      <c r="I10" s="6"/>
      <c r="J10" s="6">
        <f>H71</f>
        <v>74834.41000000002</v>
      </c>
      <c r="K10" s="6"/>
      <c r="L10" s="6">
        <f>J71</f>
        <v>65411.07000000002</v>
      </c>
    </row>
    <row r="11" spans="4:12" ht="16.5" customHeight="1">
      <c r="D11" s="7"/>
      <c r="E11" s="7"/>
      <c r="F11" s="7"/>
      <c r="G11" s="7"/>
      <c r="H11" s="7"/>
      <c r="I11" s="7"/>
      <c r="J11" s="7"/>
      <c r="K11" s="7"/>
      <c r="L11" s="7"/>
    </row>
    <row r="12" spans="3:12" ht="16.5" customHeight="1">
      <c r="C12" s="5" t="s">
        <v>8</v>
      </c>
      <c r="D12" s="6">
        <f>SUM(D14:D20)</f>
        <v>76396.63</v>
      </c>
      <c r="E12" s="8"/>
      <c r="F12" s="6">
        <f>SUM(F14:F20)</f>
        <v>78150.49</v>
      </c>
      <c r="G12" s="8"/>
      <c r="H12" s="6">
        <f>SUM(H14:H20)</f>
        <v>82331.18000000001</v>
      </c>
      <c r="I12" s="8"/>
      <c r="J12" s="6">
        <f>SUM(J14:J20)</f>
        <v>72398.8</v>
      </c>
      <c r="K12" s="6"/>
      <c r="L12" s="6">
        <f>SUM(L14:L20)</f>
        <v>72363.56</v>
      </c>
    </row>
    <row r="13" spans="4:12" ht="16.5" customHeight="1">
      <c r="D13" s="7"/>
      <c r="E13" s="7"/>
      <c r="F13" s="7"/>
      <c r="G13" s="7"/>
      <c r="H13" s="7"/>
      <c r="I13" s="7"/>
      <c r="J13" s="7"/>
      <c r="K13" s="7"/>
      <c r="L13" s="7"/>
    </row>
    <row r="14" spans="3:12" ht="16.5" customHeight="1">
      <c r="C14" t="s">
        <v>9</v>
      </c>
      <c r="D14" s="7">
        <f>65860.45+9875.83</f>
        <v>75736.28</v>
      </c>
      <c r="E14" s="7"/>
      <c r="F14" s="7">
        <f>11955.18+65853.25-53.29</f>
        <v>77755.14</v>
      </c>
      <c r="G14" s="7"/>
      <c r="H14" s="7">
        <f>264.42+71491.1+11040.54-60.23-1300</f>
        <v>81435.83</v>
      </c>
      <c r="I14" s="7"/>
      <c r="J14" s="7">
        <v>71873.05</v>
      </c>
      <c r="K14" s="7"/>
      <c r="L14" s="7">
        <v>71787.81</v>
      </c>
    </row>
    <row r="15" spans="3:12" ht="16.5" customHeight="1">
      <c r="C15" t="s">
        <v>10</v>
      </c>
      <c r="D15" s="7">
        <v>15</v>
      </c>
      <c r="E15" s="7"/>
      <c r="F15" s="7">
        <v>165</v>
      </c>
      <c r="G15" s="7"/>
      <c r="H15" s="7">
        <v>355</v>
      </c>
      <c r="I15" s="7"/>
      <c r="J15" s="7">
        <v>405</v>
      </c>
      <c r="K15" s="7"/>
      <c r="L15" s="7">
        <v>370</v>
      </c>
    </row>
    <row r="16" spans="3:12" ht="16.5" customHeight="1">
      <c r="C16" t="s">
        <v>11</v>
      </c>
      <c r="D16" s="7">
        <v>0</v>
      </c>
      <c r="E16" s="7"/>
      <c r="F16" s="7">
        <v>50</v>
      </c>
      <c r="G16" s="7"/>
      <c r="H16" s="7">
        <v>0</v>
      </c>
      <c r="I16" s="7"/>
      <c r="J16" s="7">
        <v>0</v>
      </c>
      <c r="K16" s="7"/>
      <c r="L16" s="7">
        <v>150</v>
      </c>
    </row>
    <row r="17" spans="3:12" ht="16.5" customHeight="1">
      <c r="C17" t="s">
        <v>12</v>
      </c>
      <c r="D17" s="7">
        <v>5.35</v>
      </c>
      <c r="E17" s="7"/>
      <c r="F17" s="7">
        <v>5.35</v>
      </c>
      <c r="G17" s="7"/>
      <c r="H17" s="7">
        <v>392.35</v>
      </c>
      <c r="I17" s="7"/>
      <c r="J17" s="7">
        <v>5.75</v>
      </c>
      <c r="K17" s="7"/>
      <c r="L17" s="7">
        <v>35.75</v>
      </c>
    </row>
    <row r="18" spans="3:12" ht="16.5" customHeight="1">
      <c r="C18" t="s">
        <v>13</v>
      </c>
      <c r="D18" s="7">
        <v>0</v>
      </c>
      <c r="E18" s="7"/>
      <c r="F18" s="7">
        <v>175</v>
      </c>
      <c r="G18" s="7"/>
      <c r="H18" s="7">
        <v>148</v>
      </c>
      <c r="I18" s="7"/>
      <c r="J18" s="7">
        <v>115</v>
      </c>
      <c r="K18" s="7"/>
      <c r="L18" s="7">
        <v>20</v>
      </c>
    </row>
    <row r="19" spans="3:12" ht="12.75" customHeight="1" hidden="1">
      <c r="C19" t="s">
        <v>14</v>
      </c>
      <c r="D19" s="7">
        <v>640</v>
      </c>
      <c r="E19" s="7"/>
      <c r="F19" s="7">
        <v>0</v>
      </c>
      <c r="G19" s="7"/>
      <c r="H19" s="7">
        <v>0</v>
      </c>
      <c r="I19" s="7"/>
      <c r="J19" s="7">
        <v>0</v>
      </c>
      <c r="K19" s="7"/>
      <c r="L19" s="7">
        <v>0</v>
      </c>
    </row>
    <row r="20" spans="4:12" ht="16.5" customHeight="1">
      <c r="D20" s="7"/>
      <c r="E20" s="7"/>
      <c r="F20" s="7"/>
      <c r="G20" s="7"/>
      <c r="H20" s="7"/>
      <c r="I20" s="7"/>
      <c r="J20" s="7"/>
      <c r="K20" s="7"/>
      <c r="L20" s="7"/>
    </row>
    <row r="21" spans="3:12" ht="16.5" customHeight="1">
      <c r="C21" s="5" t="s">
        <v>15</v>
      </c>
      <c r="D21" s="6">
        <f>D23+D25+D27+D37+D57+D62+D66</f>
        <v>65685.65999999999</v>
      </c>
      <c r="E21" s="6"/>
      <c r="F21" s="6">
        <f>F23+F25+F27+F37+F57+F62+F66</f>
        <v>68748.18000000001</v>
      </c>
      <c r="G21" s="6"/>
      <c r="H21" s="6">
        <f>H23+H25+H27+H37+H57+H62+H66</f>
        <v>82829.36</v>
      </c>
      <c r="I21" s="6"/>
      <c r="J21" s="6">
        <f>J23+J25+J27+J37+J57+J62+J66</f>
        <v>81822.14</v>
      </c>
      <c r="K21" s="6"/>
      <c r="L21" s="6">
        <f>L23+L25+L27+L37+L57+L62+L66</f>
        <v>71883.21999999999</v>
      </c>
    </row>
    <row r="22" spans="4:12" ht="16.5" customHeight="1">
      <c r="D22" s="7"/>
      <c r="E22" s="7"/>
      <c r="F22" s="7"/>
      <c r="G22" s="7"/>
      <c r="H22" s="7"/>
      <c r="I22" s="7"/>
      <c r="J22" s="7"/>
      <c r="K22" s="7"/>
      <c r="L22" s="7"/>
    </row>
    <row r="23" spans="3:12" ht="16.5" customHeight="1">
      <c r="C23" s="9" t="s">
        <v>16</v>
      </c>
      <c r="D23" s="10">
        <v>59449.78</v>
      </c>
      <c r="E23" s="10"/>
      <c r="F23" s="10">
        <f>59404.67+474.16+13.3</f>
        <v>59892.130000000005</v>
      </c>
      <c r="G23" s="10"/>
      <c r="H23" s="10">
        <f>4378.26+54.76+65314.58+1177.66</f>
        <v>70925.26000000001</v>
      </c>
      <c r="I23" s="10"/>
      <c r="J23" s="10">
        <v>69236.55</v>
      </c>
      <c r="K23" s="10"/>
      <c r="L23" s="10">
        <v>59331.62</v>
      </c>
    </row>
    <row r="24" spans="4:12" ht="16.5" customHeight="1">
      <c r="D24" s="7"/>
      <c r="E24" s="7"/>
      <c r="F24" s="7"/>
      <c r="G24" s="7"/>
      <c r="H24" s="7"/>
      <c r="I24" s="7"/>
      <c r="J24" s="7"/>
      <c r="K24" s="7"/>
      <c r="L24" s="7"/>
    </row>
    <row r="25" spans="3:12" ht="16.5" customHeight="1">
      <c r="C25" s="9" t="s">
        <v>17</v>
      </c>
      <c r="D25" s="10">
        <v>500.5</v>
      </c>
      <c r="E25" s="10"/>
      <c r="F25" s="10">
        <v>2027.67</v>
      </c>
      <c r="G25" s="10"/>
      <c r="H25" s="10">
        <v>3386</v>
      </c>
      <c r="I25" s="10"/>
      <c r="J25" s="10">
        <v>544.4</v>
      </c>
      <c r="K25" s="10"/>
      <c r="L25" s="10">
        <v>2959.38</v>
      </c>
    </row>
    <row r="26" spans="3:12" ht="16.5" customHeight="1">
      <c r="C26" s="11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16.5" customHeight="1">
      <c r="C27" s="9" t="s">
        <v>18</v>
      </c>
      <c r="D27" s="10">
        <f>SUM(D29:D35)</f>
        <v>2421.27</v>
      </c>
      <c r="E27" s="10"/>
      <c r="F27" s="10">
        <f>SUM(F29:F35)</f>
        <v>3807.5</v>
      </c>
      <c r="G27" s="10"/>
      <c r="H27" s="10">
        <f>SUM(H29:H35)</f>
        <v>2089.29</v>
      </c>
      <c r="I27" s="10"/>
      <c r="J27" s="10">
        <f>SUM(J29:J35)</f>
        <v>2089.29</v>
      </c>
      <c r="K27" s="10"/>
      <c r="L27" s="10">
        <f>SUM(L29:L35)</f>
        <v>2102.1</v>
      </c>
    </row>
    <row r="28" spans="4:12" ht="16.5" customHeight="1">
      <c r="D28" s="7"/>
      <c r="E28" s="7"/>
      <c r="F28" s="7"/>
      <c r="G28" s="7"/>
      <c r="H28" s="7"/>
      <c r="I28" s="7"/>
      <c r="J28" s="7"/>
      <c r="K28" s="7"/>
      <c r="L28" s="7"/>
    </row>
    <row r="29" spans="3:12" ht="16.5" customHeight="1">
      <c r="C29" t="s">
        <v>19</v>
      </c>
      <c r="D29" s="7">
        <f>495.03+6.5</f>
        <v>501.53</v>
      </c>
      <c r="E29" s="7"/>
      <c r="F29" s="7">
        <f>447.99+590.5+512.51+447.99</f>
        <v>1998.99</v>
      </c>
      <c r="G29" s="7"/>
      <c r="H29" s="7">
        <v>952.75</v>
      </c>
      <c r="I29" s="7"/>
      <c r="J29" s="7">
        <v>952.75</v>
      </c>
      <c r="K29" s="7"/>
      <c r="L29" s="7">
        <v>952.75</v>
      </c>
    </row>
    <row r="30" spans="3:12" ht="16.5" customHeight="1">
      <c r="C30" t="s">
        <v>20</v>
      </c>
      <c r="D30" s="7">
        <f>210+210</f>
        <v>420</v>
      </c>
      <c r="E30" s="7"/>
      <c r="F30" s="7">
        <f>210+210+210+210</f>
        <v>840</v>
      </c>
      <c r="G30" s="7"/>
      <c r="H30" s="7">
        <v>420</v>
      </c>
      <c r="I30" s="7"/>
      <c r="J30" s="7">
        <v>420</v>
      </c>
      <c r="K30" s="7"/>
      <c r="L30" s="7">
        <v>420</v>
      </c>
    </row>
    <row r="31" spans="3:12" ht="16.5" customHeight="1">
      <c r="C31" t="s">
        <v>21</v>
      </c>
      <c r="D31" s="7">
        <f>144+72</f>
        <v>216</v>
      </c>
      <c r="E31" s="7"/>
      <c r="F31" s="7">
        <f>75.6+151.2+75.6+151.2</f>
        <v>453.59999999999997</v>
      </c>
      <c r="G31" s="7"/>
      <c r="H31" s="7">
        <v>237.6</v>
      </c>
      <c r="I31" s="7"/>
      <c r="J31" s="7">
        <v>237.6</v>
      </c>
      <c r="K31" s="7"/>
      <c r="L31" s="7">
        <v>226.8</v>
      </c>
    </row>
    <row r="32" spans="3:12" ht="12.75" customHeight="1" hidden="1">
      <c r="C32" t="s">
        <v>22</v>
      </c>
      <c r="D32" s="7">
        <v>649.07</v>
      </c>
      <c r="E32" s="7"/>
      <c r="F32" s="13">
        <v>0</v>
      </c>
      <c r="G32" s="7"/>
      <c r="H32" s="13">
        <v>0</v>
      </c>
      <c r="I32" s="7"/>
      <c r="J32" s="13">
        <v>0</v>
      </c>
      <c r="K32" s="13"/>
      <c r="L32" s="13">
        <v>0</v>
      </c>
    </row>
    <row r="33" spans="3:12" ht="16.5" customHeight="1">
      <c r="C33" t="s">
        <v>23</v>
      </c>
      <c r="D33" s="7">
        <v>395.26</v>
      </c>
      <c r="E33" s="7"/>
      <c r="F33" s="7">
        <v>417.86</v>
      </c>
      <c r="G33" s="7"/>
      <c r="H33" s="7">
        <v>388.67</v>
      </c>
      <c r="I33" s="7"/>
      <c r="J33" s="7">
        <v>388.67</v>
      </c>
      <c r="K33" s="7"/>
      <c r="L33" s="7">
        <v>388.67</v>
      </c>
    </row>
    <row r="34" spans="3:12" ht="16.5" customHeight="1">
      <c r="C34" t="s">
        <v>24</v>
      </c>
      <c r="D34" s="7">
        <v>197.06</v>
      </c>
      <c r="E34" s="7"/>
      <c r="F34" s="7">
        <v>97.05</v>
      </c>
      <c r="G34" s="7"/>
      <c r="H34" s="7">
        <v>90.27</v>
      </c>
      <c r="I34" s="7"/>
      <c r="J34" s="7">
        <v>90.27</v>
      </c>
      <c r="K34" s="7"/>
      <c r="L34" s="7">
        <v>90.27</v>
      </c>
    </row>
    <row r="35" spans="3:12" ht="16.5" customHeight="1">
      <c r="C35" t="s">
        <v>25</v>
      </c>
      <c r="D35" s="7">
        <v>42.35</v>
      </c>
      <c r="E35" s="7"/>
      <c r="F35" s="13">
        <v>0</v>
      </c>
      <c r="G35" s="7"/>
      <c r="H35" s="13">
        <v>0</v>
      </c>
      <c r="I35" s="7"/>
      <c r="J35" s="13">
        <v>0</v>
      </c>
      <c r="K35" s="13"/>
      <c r="L35" s="13">
        <v>23.61</v>
      </c>
    </row>
    <row r="36" spans="4:12" ht="16.5" customHeight="1">
      <c r="D36" s="7"/>
      <c r="E36" s="7"/>
      <c r="F36" s="7"/>
      <c r="G36" s="7"/>
      <c r="H36" s="7"/>
      <c r="I36" s="7"/>
      <c r="J36" s="7"/>
      <c r="K36" s="7"/>
      <c r="L36" s="7"/>
    </row>
    <row r="37" spans="3:12" ht="16.5" customHeight="1">
      <c r="C37" s="9" t="s">
        <v>26</v>
      </c>
      <c r="D37" s="10">
        <f>SUM(D39:D55)</f>
        <v>2709.77</v>
      </c>
      <c r="E37" s="10"/>
      <c r="F37" s="10">
        <f>SUM(F39:F55)</f>
        <v>2545.84</v>
      </c>
      <c r="G37" s="10"/>
      <c r="H37" s="10">
        <f>SUM(H39:H55)</f>
        <v>4184.97</v>
      </c>
      <c r="I37" s="10"/>
      <c r="J37" s="10">
        <f>SUM(J39:J55)</f>
        <v>9367.119999999999</v>
      </c>
      <c r="K37" s="10"/>
      <c r="L37" s="10">
        <f>SUM(L39:L55)</f>
        <v>6909.08</v>
      </c>
    </row>
    <row r="38" spans="4:12" ht="16.5" customHeight="1">
      <c r="D38" s="7"/>
      <c r="E38" s="7"/>
      <c r="F38" s="7"/>
      <c r="G38" s="7"/>
      <c r="H38" s="7"/>
      <c r="I38" s="7"/>
      <c r="J38" s="7"/>
      <c r="K38" s="7"/>
      <c r="L38" s="7"/>
    </row>
    <row r="39" spans="3:12" ht="16.5" customHeight="1">
      <c r="C39" t="s">
        <v>27</v>
      </c>
      <c r="D39" s="7">
        <v>146.41</v>
      </c>
      <c r="E39" s="7"/>
      <c r="F39" s="7">
        <v>145.47</v>
      </c>
      <c r="G39" s="7"/>
      <c r="H39" s="7">
        <v>145.47</v>
      </c>
      <c r="I39" s="7"/>
      <c r="J39" s="7">
        <v>145.47</v>
      </c>
      <c r="K39" s="7"/>
      <c r="L39" s="7">
        <v>145.47</v>
      </c>
    </row>
    <row r="40" spans="3:12" ht="16.5" customHeight="1">
      <c r="C40" t="s">
        <v>28</v>
      </c>
      <c r="D40" s="7">
        <v>127.06</v>
      </c>
      <c r="E40" s="7"/>
      <c r="F40" s="7">
        <v>179.42</v>
      </c>
      <c r="G40" s="7"/>
      <c r="H40" s="7">
        <v>177.43</v>
      </c>
      <c r="I40" s="7"/>
      <c r="J40" s="7">
        <v>123.54</v>
      </c>
      <c r="K40" s="7"/>
      <c r="L40" s="7">
        <v>82.96</v>
      </c>
    </row>
    <row r="41" spans="3:12" ht="16.5" customHeight="1">
      <c r="C41" t="s">
        <v>29</v>
      </c>
      <c r="D41" s="7">
        <v>958.19</v>
      </c>
      <c r="E41" s="7"/>
      <c r="F41" s="7">
        <v>1073.16</v>
      </c>
      <c r="G41" s="7"/>
      <c r="H41" s="7">
        <v>1039.69</v>
      </c>
      <c r="I41" s="7"/>
      <c r="J41" s="7">
        <v>1029.29</v>
      </c>
      <c r="K41" s="7"/>
      <c r="L41" s="7">
        <v>1060.13</v>
      </c>
    </row>
    <row r="42" spans="3:12" ht="16.5" customHeight="1">
      <c r="C42" t="s">
        <v>30</v>
      </c>
      <c r="D42" s="7">
        <v>0</v>
      </c>
      <c r="E42" s="7"/>
      <c r="F42" s="7">
        <v>33.9</v>
      </c>
      <c r="G42" s="7"/>
      <c r="H42" s="7">
        <v>0</v>
      </c>
      <c r="I42" s="7"/>
      <c r="J42" s="7">
        <v>93.58</v>
      </c>
      <c r="K42" s="7"/>
      <c r="L42" s="7">
        <v>32.7</v>
      </c>
    </row>
    <row r="43" spans="3:12" ht="16.5" customHeight="1">
      <c r="C43" t="s">
        <v>31</v>
      </c>
      <c r="D43" s="7">
        <v>682.75</v>
      </c>
      <c r="E43" s="7"/>
      <c r="F43" s="7">
        <v>0</v>
      </c>
      <c r="G43" s="7"/>
      <c r="H43" s="7">
        <v>1365.5</v>
      </c>
      <c r="I43" s="7"/>
      <c r="J43" s="7">
        <v>510</v>
      </c>
      <c r="K43" s="7"/>
      <c r="L43" s="7">
        <v>510</v>
      </c>
    </row>
    <row r="44" spans="3:12" ht="16.5" customHeight="1">
      <c r="C44" t="s">
        <v>32</v>
      </c>
      <c r="D44" s="7">
        <v>0</v>
      </c>
      <c r="E44" s="7"/>
      <c r="F44" s="7">
        <v>0</v>
      </c>
      <c r="G44" s="7"/>
      <c r="H44" s="7">
        <v>3</v>
      </c>
      <c r="I44" s="7"/>
      <c r="J44" s="7">
        <v>0</v>
      </c>
      <c r="K44" s="7"/>
      <c r="L44" s="7">
        <v>13</v>
      </c>
    </row>
    <row r="45" spans="3:12" ht="16.5" customHeight="1">
      <c r="C45" t="s">
        <v>33</v>
      </c>
      <c r="D45" s="7">
        <v>0</v>
      </c>
      <c r="E45" s="7"/>
      <c r="F45" s="7">
        <v>0</v>
      </c>
      <c r="G45" s="7"/>
      <c r="H45" s="7">
        <v>100</v>
      </c>
      <c r="I45" s="7"/>
      <c r="J45" s="7">
        <v>78</v>
      </c>
      <c r="K45" s="7"/>
      <c r="L45" s="7">
        <v>1336.5</v>
      </c>
    </row>
    <row r="46" spans="3:12" ht="16.5" customHeight="1">
      <c r="C46" t="s">
        <v>34</v>
      </c>
      <c r="D46" s="7">
        <v>0</v>
      </c>
      <c r="E46" s="7"/>
      <c r="F46" s="7">
        <v>63.04</v>
      </c>
      <c r="G46" s="7"/>
      <c r="H46" s="7">
        <v>60</v>
      </c>
      <c r="I46" s="7"/>
      <c r="J46" s="7">
        <v>30</v>
      </c>
      <c r="K46" s="7"/>
      <c r="L46" s="7">
        <v>30</v>
      </c>
    </row>
    <row r="47" spans="3:12" ht="16.5" customHeight="1">
      <c r="C47" t="s">
        <v>35</v>
      </c>
      <c r="D47" s="7">
        <v>510</v>
      </c>
      <c r="E47" s="7"/>
      <c r="F47" s="7">
        <v>710</v>
      </c>
      <c r="G47" s="7"/>
      <c r="H47" s="7">
        <v>510</v>
      </c>
      <c r="I47" s="7"/>
      <c r="J47" s="7">
        <v>306</v>
      </c>
      <c r="K47" s="7"/>
      <c r="L47" s="7">
        <v>306</v>
      </c>
    </row>
    <row r="48" spans="3:12" ht="16.5" customHeight="1">
      <c r="C48" t="s">
        <v>36</v>
      </c>
      <c r="D48" s="7">
        <v>60</v>
      </c>
      <c r="E48" s="7"/>
      <c r="F48" s="7">
        <v>0</v>
      </c>
      <c r="G48" s="7"/>
      <c r="H48" s="7">
        <v>25</v>
      </c>
      <c r="I48" s="7"/>
      <c r="J48" s="7">
        <v>0</v>
      </c>
      <c r="K48" s="7"/>
      <c r="L48" s="7">
        <v>240</v>
      </c>
    </row>
    <row r="49" spans="3:12" ht="16.5" customHeight="1">
      <c r="C49" t="s">
        <v>37</v>
      </c>
      <c r="D49" s="7">
        <v>0</v>
      </c>
      <c r="E49" s="7"/>
      <c r="F49" s="7">
        <v>177.9</v>
      </c>
      <c r="G49" s="7"/>
      <c r="H49" s="7">
        <v>35</v>
      </c>
      <c r="I49" s="7"/>
      <c r="J49" s="7">
        <v>6543.94</v>
      </c>
      <c r="K49" s="7"/>
      <c r="L49" s="7">
        <v>2728.42</v>
      </c>
    </row>
    <row r="50" spans="3:12" ht="12.75" customHeight="1" hidden="1">
      <c r="C50" t="s">
        <v>38</v>
      </c>
      <c r="D50" s="7">
        <v>96.36</v>
      </c>
      <c r="E50" s="7"/>
      <c r="F50" s="7">
        <v>6</v>
      </c>
      <c r="G50" s="7"/>
      <c r="H50" s="7">
        <v>0</v>
      </c>
      <c r="I50" s="7"/>
      <c r="J50" s="7">
        <v>0</v>
      </c>
      <c r="K50" s="7"/>
      <c r="L50" s="7">
        <v>0</v>
      </c>
    </row>
    <row r="51" spans="3:12" ht="16.5" customHeight="1">
      <c r="C51" t="s">
        <v>39</v>
      </c>
      <c r="D51" s="7">
        <v>0</v>
      </c>
      <c r="E51" s="7"/>
      <c r="F51" s="7">
        <v>42.55</v>
      </c>
      <c r="G51" s="7"/>
      <c r="H51" s="7">
        <v>131.28</v>
      </c>
      <c r="I51" s="7"/>
      <c r="J51" s="7">
        <v>35.9</v>
      </c>
      <c r="K51" s="7"/>
      <c r="L51" s="7">
        <v>121.8</v>
      </c>
    </row>
    <row r="52" spans="3:12" ht="16.5" customHeight="1">
      <c r="C52" t="s">
        <v>40</v>
      </c>
      <c r="D52" s="7">
        <v>99</v>
      </c>
      <c r="E52" s="7"/>
      <c r="F52" s="7">
        <v>89.2</v>
      </c>
      <c r="G52" s="7"/>
      <c r="H52" s="7">
        <v>137</v>
      </c>
      <c r="I52" s="7"/>
      <c r="J52" s="7">
        <v>98.7</v>
      </c>
      <c r="K52" s="7"/>
      <c r="L52" s="7">
        <v>56.7</v>
      </c>
    </row>
    <row r="53" spans="3:12" ht="16.5" customHeight="1">
      <c r="C53" t="s">
        <v>41</v>
      </c>
      <c r="D53" s="7">
        <v>0</v>
      </c>
      <c r="E53" s="7"/>
      <c r="F53" s="7">
        <v>0</v>
      </c>
      <c r="G53" s="7"/>
      <c r="H53" s="7">
        <v>220</v>
      </c>
      <c r="I53" s="7"/>
      <c r="J53" s="7">
        <v>220</v>
      </c>
      <c r="K53" s="7"/>
      <c r="L53" s="7">
        <v>0</v>
      </c>
    </row>
    <row r="54" spans="3:12" ht="12.75" customHeight="1" hidden="1">
      <c r="C54" t="s">
        <v>42</v>
      </c>
      <c r="D54" s="7">
        <v>0</v>
      </c>
      <c r="E54" s="7"/>
      <c r="F54" s="7">
        <v>0</v>
      </c>
      <c r="G54" s="7"/>
      <c r="H54" s="7">
        <v>150</v>
      </c>
      <c r="I54" s="7"/>
      <c r="J54" s="7">
        <v>0</v>
      </c>
      <c r="K54" s="7"/>
      <c r="L54" s="7">
        <v>0</v>
      </c>
    </row>
    <row r="55" spans="3:12" ht="16.5" customHeight="1">
      <c r="C55" t="s">
        <v>43</v>
      </c>
      <c r="D55" s="7">
        <v>30</v>
      </c>
      <c r="E55" s="7"/>
      <c r="F55" s="7">
        <v>25.2</v>
      </c>
      <c r="G55" s="7"/>
      <c r="H55" s="7">
        <v>85.6</v>
      </c>
      <c r="I55" s="7"/>
      <c r="J55" s="7">
        <v>152.7</v>
      </c>
      <c r="K55" s="7"/>
      <c r="L55" s="7">
        <v>245.4</v>
      </c>
    </row>
    <row r="56" spans="4:12" ht="16.5" customHeight="1">
      <c r="D56" s="7"/>
      <c r="E56" s="7"/>
      <c r="F56" s="7"/>
      <c r="G56" s="7"/>
      <c r="H56" s="7"/>
      <c r="I56" s="7"/>
      <c r="J56" s="7"/>
      <c r="K56" s="7"/>
      <c r="L56" s="7"/>
    </row>
    <row r="57" spans="3:12" ht="16.5" customHeight="1">
      <c r="C57" s="9" t="s">
        <v>44</v>
      </c>
      <c r="D57" s="10">
        <f>D59+D60</f>
        <v>116.91</v>
      </c>
      <c r="E57" s="10"/>
      <c r="F57" s="10">
        <f>F59+F60</f>
        <v>12.13</v>
      </c>
      <c r="G57" s="10"/>
      <c r="H57" s="10">
        <f>H59+H60</f>
        <v>226.62</v>
      </c>
      <c r="I57" s="10"/>
      <c r="J57" s="10">
        <f>J59+J60</f>
        <v>127.71000000000001</v>
      </c>
      <c r="K57" s="10"/>
      <c r="L57" s="10">
        <f>L59+L60</f>
        <v>125.75</v>
      </c>
    </row>
    <row r="58" spans="4:12" ht="16.5" customHeight="1">
      <c r="D58" s="7"/>
      <c r="E58" s="7"/>
      <c r="F58" s="7"/>
      <c r="G58" s="7"/>
      <c r="H58" s="7"/>
      <c r="I58" s="7"/>
      <c r="J58" s="7"/>
      <c r="K58" s="7"/>
      <c r="L58" s="7"/>
    </row>
    <row r="59" spans="3:12" ht="16.5" customHeight="1">
      <c r="C59" t="s">
        <v>45</v>
      </c>
      <c r="D59" s="7">
        <v>26.74</v>
      </c>
      <c r="E59" s="7"/>
      <c r="F59" s="7">
        <v>12.13</v>
      </c>
      <c r="G59" s="7"/>
      <c r="H59" s="7">
        <v>11.28</v>
      </c>
      <c r="I59" s="7"/>
      <c r="J59" s="7">
        <v>11.28</v>
      </c>
      <c r="K59" s="7"/>
      <c r="L59" s="7">
        <v>11.28</v>
      </c>
    </row>
    <row r="60" spans="3:12" ht="16.5" customHeight="1">
      <c r="C60" t="s">
        <v>46</v>
      </c>
      <c r="D60" s="7">
        <v>90.17</v>
      </c>
      <c r="E60" s="7"/>
      <c r="F60" s="7">
        <v>0</v>
      </c>
      <c r="G60" s="7"/>
      <c r="H60" s="7">
        <v>215.34</v>
      </c>
      <c r="I60" s="7"/>
      <c r="J60" s="7">
        <v>116.43</v>
      </c>
      <c r="K60" s="7"/>
      <c r="L60" s="7">
        <v>114.47</v>
      </c>
    </row>
    <row r="61" spans="4:12" ht="16.5" customHeight="1">
      <c r="D61" s="7"/>
      <c r="E61" s="7"/>
      <c r="F61" s="7"/>
      <c r="G61" s="7"/>
      <c r="H61" s="7"/>
      <c r="I61" s="7"/>
      <c r="J61" s="7"/>
      <c r="K61" s="7"/>
      <c r="L61" s="7"/>
    </row>
    <row r="62" spans="3:12" ht="16.5" customHeight="1">
      <c r="C62" s="9" t="s">
        <v>47</v>
      </c>
      <c r="D62" s="10">
        <f>D64</f>
        <v>487.43</v>
      </c>
      <c r="E62" s="10"/>
      <c r="F62" s="10">
        <f>F64</f>
        <v>462.91</v>
      </c>
      <c r="G62" s="10"/>
      <c r="H62" s="10">
        <f>H64</f>
        <v>444.72</v>
      </c>
      <c r="I62" s="10"/>
      <c r="J62" s="10">
        <f>J64</f>
        <v>457.07</v>
      </c>
      <c r="K62" s="10"/>
      <c r="L62" s="10">
        <f>L64</f>
        <v>455.29</v>
      </c>
    </row>
    <row r="63" spans="4:12" ht="16.5" customHeight="1">
      <c r="D63" s="7"/>
      <c r="E63" s="7"/>
      <c r="F63" s="7"/>
      <c r="G63" s="7"/>
      <c r="H63" s="7"/>
      <c r="I63" s="7"/>
      <c r="J63" s="7"/>
      <c r="K63" s="7"/>
      <c r="L63" s="7"/>
    </row>
    <row r="64" spans="3:12" ht="16.5" customHeight="1">
      <c r="C64" t="s">
        <v>48</v>
      </c>
      <c r="D64" s="7">
        <v>487.43</v>
      </c>
      <c r="E64" s="7"/>
      <c r="F64" s="7">
        <v>462.91</v>
      </c>
      <c r="G64" s="7"/>
      <c r="H64" s="7">
        <v>444.72</v>
      </c>
      <c r="I64" s="7"/>
      <c r="J64" s="7">
        <v>457.07</v>
      </c>
      <c r="K64" s="7"/>
      <c r="L64" s="7">
        <v>455.29</v>
      </c>
    </row>
    <row r="65" spans="4:12" ht="16.5" customHeight="1">
      <c r="D65" s="7"/>
      <c r="E65" s="7"/>
      <c r="F65" s="7"/>
      <c r="G65" s="7"/>
      <c r="H65" s="7"/>
      <c r="I65" s="7"/>
      <c r="J65" s="7"/>
      <c r="K65" s="7"/>
      <c r="L65" s="7"/>
    </row>
    <row r="66" spans="3:12" ht="12.75" customHeight="1" hidden="1">
      <c r="C66" s="9" t="s">
        <v>49</v>
      </c>
      <c r="D66" s="10">
        <f>D68</f>
        <v>0</v>
      </c>
      <c r="E66" s="10"/>
      <c r="F66" s="10">
        <f>F68</f>
        <v>0</v>
      </c>
      <c r="G66" s="10"/>
      <c r="H66" s="10">
        <f>H68</f>
        <v>1572.5</v>
      </c>
      <c r="I66" s="10"/>
      <c r="J66" s="10">
        <f>J68</f>
        <v>0</v>
      </c>
      <c r="K66" s="10"/>
      <c r="L66" s="10">
        <f>L68</f>
        <v>0</v>
      </c>
    </row>
    <row r="67" spans="3:12" ht="12.75" customHeight="1" hidden="1">
      <c r="C67" s="14"/>
      <c r="D67" s="15"/>
      <c r="E67" s="15"/>
      <c r="F67" s="15"/>
      <c r="G67" s="15"/>
      <c r="H67" s="15"/>
      <c r="I67" s="15"/>
      <c r="J67" s="15"/>
      <c r="K67" s="15"/>
      <c r="L67" s="15"/>
    </row>
    <row r="68" spans="3:12" ht="12.75" customHeight="1" hidden="1">
      <c r="C68" s="16" t="s">
        <v>50</v>
      </c>
      <c r="D68" s="17">
        <v>0</v>
      </c>
      <c r="E68" s="15"/>
      <c r="F68" s="17">
        <v>0</v>
      </c>
      <c r="G68" s="15"/>
      <c r="H68" s="15">
        <v>1572.5</v>
      </c>
      <c r="I68" s="15"/>
      <c r="J68" s="15">
        <v>0</v>
      </c>
      <c r="K68" s="15"/>
      <c r="L68" s="15">
        <v>0</v>
      </c>
    </row>
    <row r="69" spans="3:12" ht="12.75" customHeight="1" hidden="1">
      <c r="C69" s="14"/>
      <c r="D69" s="15"/>
      <c r="E69" s="15"/>
      <c r="F69" s="15"/>
      <c r="G69" s="15"/>
      <c r="H69" s="15"/>
      <c r="I69" s="15"/>
      <c r="J69" s="15"/>
      <c r="K69" s="15"/>
      <c r="L69" s="15"/>
    </row>
    <row r="70" spans="4:12" ht="12.75" customHeight="1" hidden="1">
      <c r="D70" s="7"/>
      <c r="E70" s="7"/>
      <c r="F70" s="7"/>
      <c r="G70" s="7"/>
      <c r="H70" s="7"/>
      <c r="I70" s="7"/>
      <c r="J70" s="7"/>
      <c r="K70" s="7"/>
      <c r="L70" s="7"/>
    </row>
    <row r="71" spans="3:12" ht="16.5" customHeight="1">
      <c r="C71" s="5" t="s">
        <v>51</v>
      </c>
      <c r="D71" s="6">
        <f>D10+D12-D21</f>
        <v>65930.28000000001</v>
      </c>
      <c r="E71" s="6"/>
      <c r="F71" s="6">
        <f>F10+F12-F21</f>
        <v>75332.59000000001</v>
      </c>
      <c r="G71" s="6"/>
      <c r="H71" s="6">
        <f>H10+H12-H21</f>
        <v>74834.41000000002</v>
      </c>
      <c r="I71" s="6"/>
      <c r="J71" s="6">
        <f>J10+J12-J21</f>
        <v>65411.07000000002</v>
      </c>
      <c r="K71" s="6"/>
      <c r="L71" s="6">
        <f>L10+L12-L21</f>
        <v>65891.41000000002</v>
      </c>
    </row>
    <row r="72" spans="3:6" ht="16.5" customHeight="1">
      <c r="C72" s="18"/>
      <c r="D72" s="19"/>
      <c r="E72" s="19"/>
      <c r="F72" s="19"/>
    </row>
    <row r="73" spans="3:11" ht="16.5" customHeight="1">
      <c r="C73" s="20" t="s">
        <v>52</v>
      </c>
      <c r="H73" s="7"/>
      <c r="K73" s="21" t="s">
        <v>53</v>
      </c>
    </row>
    <row r="74" spans="3:11" ht="16.5" customHeight="1">
      <c r="C74" s="22" t="s">
        <v>54</v>
      </c>
      <c r="K74" s="23" t="s">
        <v>55</v>
      </c>
    </row>
    <row r="75" ht="16.5" customHeight="1">
      <c r="G75" s="21"/>
    </row>
    <row r="76" spans="3:11" ht="16.5" customHeight="1">
      <c r="C76" s="20" t="s">
        <v>56</v>
      </c>
      <c r="G76" s="23"/>
      <c r="K76" s="21" t="s">
        <v>57</v>
      </c>
    </row>
    <row r="77" spans="3:11" ht="16.5" customHeight="1">
      <c r="C77" s="22" t="s">
        <v>58</v>
      </c>
      <c r="K77" s="23" t="s">
        <v>59</v>
      </c>
    </row>
    <row r="78" ht="16.5" customHeight="1">
      <c r="G78" s="21"/>
    </row>
    <row r="79" ht="16.5" customHeight="1">
      <c r="G79" s="23"/>
    </row>
  </sheetData>
  <mergeCells count="1">
    <mergeCell ref="C6:L6"/>
  </mergeCells>
  <printOptions/>
  <pageMargins left="0.7875" right="0.7875" top="0.27569444444444446" bottom="0.27569444444444446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2010-09-17T14:30:50Z</cp:lastPrinted>
  <dcterms:modified xsi:type="dcterms:W3CDTF">2010-09-17T14:31:32Z</dcterms:modified>
  <cp:category/>
  <cp:version/>
  <cp:contentType/>
  <cp:contentStatus/>
  <cp:revision>20</cp:revision>
</cp:coreProperties>
</file>